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<sst xmlns="http://schemas.openxmlformats.org/spreadsheetml/2006/main" count="518" uniqueCount="500">
  <si>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</si>
  <si>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</si>
  <si>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</si>
  <si>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</si>
  <si>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</si>
  <si>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</si>
  <si>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</si>
  <si>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</si>
  <si>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</si>
  <si>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</si>
  <si>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</si>
  <si>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</si>
  <si>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</si>
  <si>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</si>
  <si>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</si>
  <si>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</si>
  <si>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</si>
  <si>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</si>
  <si>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</si>
  <si>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</si>
  <si>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</si>
  <si>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</si>
  <si>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</si>
  <si>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</si>
  <si>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</si>
  <si>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</si>
  <si>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</si>
  <si>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</si>
  <si>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</si>
  <si>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</si>
  <si>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</si>
  <si>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</si>
  <si>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</si>
  <si>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</si>
  <si>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</si>
  <si>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</si>
  <si>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</si>
  <si>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</si>
  <si>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</si>
  <si>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</si>
  <si>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</si>
  <si>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</si>
  <si>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</si>
  <si>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</si>
  <si>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</si>
  <si>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</si>
  <si>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</si>
  <si>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</si>
  <si>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</si>
  <si>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</si>
  <si>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</si>
  <si>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</si>
  <si>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</si>
  <si>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</si>
  <si>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</si>
  <si>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</si>
  <si>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</si>
  <si>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</si>
  <si>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</si>
  <si>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</si>
  <si>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</si>
  <si>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</si>
  <si>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</si>
  <si>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</si>
  <si>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</si>
  <si>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</si>
  <si>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</si>
  <si>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</si>
  <si>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</si>
  <si>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</si>
  <si>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</si>
  <si>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</si>
  <si>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</si>
  <si>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</si>
  <si>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</si>
  <si>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</si>
  <si>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</si>
  <si>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</si>
  <si>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</si>
  <si>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</si>
  <si>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</si>
  <si>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</si>
  <si>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</si>
  <si>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</si>
  <si>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</si>
  <si>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</si>
  <si>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</si>
  <si>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</si>
  <si>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</si>
  <si>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</si>
  <si>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</si>
  <si>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</si>
  <si>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</si>
  <si>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</si>
  <si>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</si>
  <si>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</si>
  <si>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</si>
  <si>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</si>
  <si>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</si>
  <si>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</si>
  <si>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</si>
  <si>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</si>
  <si>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</si>
  <si>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</si>
  <si>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</si>
  <si>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</si>
  <si>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</si>
  <si>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</si>
  <si>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</si>
  <si>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</si>
  <si>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</si>
  <si>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</si>
  <si>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</si>
  <si>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</si>
  <si>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</si>
  <si>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</si>
  <si>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</si>
  <si>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</si>
  <si>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</si>
  <si>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</si>
  <si>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</si>
  <si>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</si>
  <si>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</si>
  <si>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</si>
  <si>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</si>
  <si>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</si>
  <si>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</si>
  <si>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</si>
  <si>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</si>
  <si>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</si>
  <si>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</si>
  <si>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</si>
  <si>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</si>
  <si>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</si>
  <si>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</si>
  <si>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</si>
  <si>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</si>
  <si>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</si>
  <si>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</si>
  <si>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</si>
  <si>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</si>
  <si>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</si>
  <si>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</si>
  <si>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</si>
  <si>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</si>
  <si>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</si>
  <si>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</si>
  <si>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</si>
  <si>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</si>
  <si>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</si>
  <si>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</si>
  <si>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</si>
  <si>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</si>
  <si>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</si>
  <si>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</si>
  <si>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</si>
  <si>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</si>
  <si>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</si>
  <si>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</si>
  <si>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</si>
  <si>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</si>
  <si>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</si>
  <si>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</si>
  <si>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</si>
  <si>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</si>
  <si>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</si>
  <si>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</si>
  <si>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</si>
  <si>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</si>
  <si>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</si>
  <si>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</si>
  <si>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</si>
  <si>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</si>
  <si>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</si>
  <si>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</si>
  <si>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</si>
  <si>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</si>
  <si>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</si>
  <si>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</si>
  <si>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</si>
  <si>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</si>
  <si>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</si>
  <si>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</si>
  <si>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</si>
  <si>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</si>
  <si>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</si>
  <si>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</si>
  <si>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</si>
  <si>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</si>
  <si>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</si>
  <si>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</si>
  <si>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</si>
  <si>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</si>
  <si>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</si>
  <si>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</si>
  <si>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</si>
  <si>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</si>
  <si>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</si>
  <si>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</si>
  <si>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</si>
  <si>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</si>
  <si>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</si>
  <si>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</si>
  <si>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</si>
  <si>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</si>
  <si>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</si>
  <si>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</si>
  <si>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</si>
  <si>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</si>
  <si>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</si>
  <si>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</si>
  <si>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</si>
  <si>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</si>
  <si>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</si>
  <si>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</si>
  <si>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</si>
  <si>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</si>
  <si>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</si>
  <si>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</si>
  <si>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</si>
  <si>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</si>
  <si>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</si>
  <si>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</si>
  <si>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</si>
  <si>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</si>
  <si>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</si>
  <si>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</si>
  <si>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</si>
  <si>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</si>
  <si>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</si>
  <si>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</si>
  <si>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</si>
  <si>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</si>
  <si>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</si>
  <si>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</si>
  <si>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</si>
  <si>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</si>
  <si>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</si>
  <si>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</si>
  <si>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</si>
  <si>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</si>
  <si>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</si>
  <si>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</si>
  <si>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</si>
  <si>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</si>
  <si>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</si>
  <si>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</si>
  <si>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</si>
  <si>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</si>
  <si>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</si>
  <si>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</si>
  <si>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</si>
  <si>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</si>
  <si>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</si>
  <si>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</si>
  <si>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</si>
  <si>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</si>
  <si>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</si>
  <si>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</si>
  <si>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</si>
  <si>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</si>
  <si>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</si>
  <si>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</si>
  <si>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</si>
  <si>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</si>
  <si>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</si>
  <si>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</si>
  <si>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</si>
  <si>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</si>
  <si>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</si>
  <si>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</si>
  <si>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</si>
  <si>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</si>
  <si>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</si>
  <si>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</si>
  <si>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</si>
  <si>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</si>
  <si>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</si>
  <si>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</si>
  <si>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</si>
  <si>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</si>
  <si>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</si>
  <si>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</si>
  <si>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</si>
  <si>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</si>
  <si>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</si>
  <si>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</si>
  <si>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</si>
  <si>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</si>
  <si>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</si>
  <si>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</si>
  <si>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</si>
  <si>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</si>
  <si>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</si>
  <si>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</si>
  <si>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</si>
  <si>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</si>
  <si>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</si>
  <si>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</si>
  <si>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</si>
  <si>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</si>
  <si>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</si>
  <si>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</si>
  <si>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</si>
  <si>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</si>
  <si>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</si>
  <si>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</si>
  <si>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</si>
  <si>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</si>
  <si>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</si>
  <si>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</si>
  <si>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</si>
  <si>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</si>
  <si>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</si>
  <si>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</si>
  <si>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</si>
  <si>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</si>
  <si>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</si>
  <si>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</si>
  <si>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</si>
  <si>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</si>
  <si>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</si>
  <si>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</si>
  <si>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</si>
  <si>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</si>
  <si>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</si>
  <si>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</si>
  <si>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</si>
  <si>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</si>
  <si>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</si>
  <si>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</si>
  <si>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</si>
  <si>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</si>
  <si>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</si>
  <si>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</si>
  <si>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</si>
  <si>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</si>
  <si>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</si>
  <si>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</si>
  <si>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</si>
  <si>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</si>
  <si>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</si>
  <si>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</si>
  <si>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</si>
  <si>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</si>
  <si>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</si>
  <si>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</si>
  <si>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</si>
  <si>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</si>
  <si>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</si>
  <si>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</si>
  <si>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</si>
  <si>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</si>
  <si>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</si>
  <si>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</si>
  <si>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</si>
  <si>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</si>
  <si>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</si>
  <si>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</si>
  <si>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</si>
  <si>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</si>
  <si>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</si>
  <si>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</si>
  <si>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</si>
  <si>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</si>
  <si>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</si>
  <si>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</si>
  <si>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</si>
  <si>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</si>
  <si>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</si>
  <si>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</si>
  <si>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</si>
  <si>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</si>
  <si>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</si>
  <si>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</si>
  <si>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</si>
  <si>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</si>
  <si>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</si>
  <si>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</si>
  <si>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</si>
  <si>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</si>
  <si>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</si>
  <si>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</si>
  <si>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</si>
  <si>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</si>
  <si>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</si>
  <si>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</si>
  <si>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</si>
  <si>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</si>
  <si>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</si>
  <si>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</si>
  <si>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</si>
  <si>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</si>
  <si>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</si>
  <si>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</si>
  <si>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</si>
  <si>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</si>
  <si>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</si>
  <si>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</si>
  <si>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</si>
  <si>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</si>
  <si>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</si>
  <si>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</si>
  <si>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</si>
  <si>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</si>
  <si>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</si>
  <si>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</si>
  <si>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</si>
  <si>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</si>
  <si>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</si>
  <si>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</si>
  <si>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</si>
  <si>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</si>
  <si>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</si>
  <si>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</si>
  <si>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</si>
  <si>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</si>
  <si>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</si>
  <si>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</si>
  <si>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</si>
  <si>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</si>
  <si>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</si>
  <si>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</si>
  <si>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</si>
  <si>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</si>
  <si>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</si>
  <si>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</si>
  <si>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</si>
  <si>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</si>
  <si>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</si>
  <si>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</si>
  <si>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</si>
  <si>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</si>
  <si>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</si>
  <si>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</si>
  <si>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</si>
  <si>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</si>
  <si>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</si>
  <si>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</si>
  <si>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</si>
  <si>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</si>
  <si>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</si>
  <si>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</si>
  <si>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</si>
  <si>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</si>
  <si>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</si>
  <si>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</si>
  <si>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</si>
  <si>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</si>
  <si>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</si>
  <si>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</si>
  <si>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</si>
  <si>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</si>
  <si>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</si>
  <si>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</si>
  <si>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</si>
  <si>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</si>
  <si>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</si>
  <si>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</si>
  <si>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</si>
  <si>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</si>
  <si>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</si>
  <si>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</si>
  <si>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</si>
  <si>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</si>
  <si>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</si>
  <si>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</si>
  <si>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</si>
  <si>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</si>
  <si>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</si>
  <si>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</si>
  <si>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</si>
  <si>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</si>
  <si>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</si>
  <si>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</si>
  <si>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</si>
  <si>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</si>
  <si>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</si>
  <si>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</si>
  <si>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</si>
  <si>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</si>
  <si>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</si>
  <si>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</si>
  <si>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</si>
  <si>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</si>
  <si>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</si>
  <si>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</si>
  <si>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</si>
  <si>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</si>
  <si>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</si>
  <si>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</si>
  <si>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</si>
  <si>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</si>
  <si>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</si>
  <si>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</si>
  <si>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</si>
  <si>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II.2018
</t>
  </si>
  <si>
    <t>BALANCE SHEET (as of 30/06/2018)</t>
  </si>
  <si>
    <t>INCOME STATEMENT (as of 30/06/2018)</t>
  </si>
  <si>
    <t>Company:  Quang Ninh Clean Water Joint Stock Company (NQN)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</si>
</sst>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1">
      <selection activeCell="C57" sqref="C1:D16384"/>
    </sheetView>
  </sheetViews>
  <sheetFormatPr defaultColWidth="9.140625" defaultRowHeight="12"/>
  <cols>
    <col min="1" max="1" width="17.00390625" style="0" hidden="1" customWidth="1"/>
    <col min="2" max="2" width="49.421875" style="0" customWidth="1"/>
    <col min="3" max="4" width="17.00390625" style="0" hidden="1" customWidth="1"/>
    <col min="5" max="5" width="17.00390625" style="0" customWidth="1"/>
    <col min="6" max="6" width="20.00390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85701439094</v>
      </c>
      <c r="F10" s="24">
        <v>96307178289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22421719777</v>
      </c>
      <c r="F11" s="20">
        <f>F12+F13</f>
        <v>38073735168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2121170571</v>
      </c>
      <c r="F12" s="21">
        <v>24431640948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20300549206</v>
      </c>
      <c r="F13" s="21">
        <v>13642094220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22363438667</v>
      </c>
      <c r="F18" s="20">
        <f>F19+F22+F23+F24+F25+F26+F27+F28</f>
        <v>22258924987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18856024344</v>
      </c>
      <c r="F19" s="21">
        <v>15957102118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1930473003</v>
      </c>
      <c r="F22" s="21">
        <v>5071599094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2313376720</v>
      </c>
      <c r="F26" s="21">
        <v>1773563482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-736435400</v>
      </c>
      <c r="F27" s="21">
        <v>-543339707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32607320634</v>
      </c>
      <c r="F29" s="20">
        <f>F30+F31</f>
        <v>28408861581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32607320634</v>
      </c>
      <c r="F30" s="21">
        <v>28408861581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8308960016</v>
      </c>
      <c r="F32" s="20">
        <f>F33+F36+F37+F38+F39</f>
        <v>7565656553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/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8308960016</v>
      </c>
      <c r="F36" s="21">
        <v>7565656553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914675988812</v>
      </c>
      <c r="F43" s="20">
        <f>F44+F54+F64+F67+F70+F76</f>
        <v>916666983150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E45+E46+E47+E48+E49+E50+E53+E52</f>
        <v>0</v>
      </c>
      <c r="F44" s="20">
        <f>F45+F46+F47+F48+F49+F50+F53+F52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787105856507</v>
      </c>
      <c r="F54" s="20">
        <f>F55+F58+F61</f>
        <v>795419121894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785175995407</v>
      </c>
      <c r="F55" s="20">
        <f>F56+F57</f>
        <v>793124545054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1798550645726</v>
      </c>
      <c r="F56" s="21">
        <v>1732486244998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-1013374650319</v>
      </c>
      <c r="F57" s="21">
        <v>-939361699944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1929861100</v>
      </c>
      <c r="F61" s="20">
        <f>F62+F63</f>
        <v>2294576840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4970450747</v>
      </c>
      <c r="F62" s="21">
        <v>4970450747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-3040589647</v>
      </c>
      <c r="F63" s="21">
        <v>-2675873907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114095850288</v>
      </c>
      <c r="F67" s="20">
        <f>F68+F69</f>
        <v>112415628922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61405050177</v>
      </c>
      <c r="F68" s="21">
        <v>61405050177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52690800111</v>
      </c>
      <c r="F69" s="21">
        <v>51010578745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3870255000</v>
      </c>
      <c r="F70" s="20">
        <f>F71+F72+F73+F74+F75</f>
        <v>3870255000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>
        <v>3870255000</v>
      </c>
      <c r="F71" s="21">
        <v>3870255000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9604027017</v>
      </c>
      <c r="F76" s="20">
        <f>F77+F78+F79+F80</f>
        <v>4961977334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9604027017</v>
      </c>
      <c r="F77" s="21">
        <v>4961977334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1000377427906</v>
      </c>
      <c r="F81" s="20">
        <f>F10+F43</f>
        <v>1012974161439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442749957986</v>
      </c>
      <c r="F83" s="20">
        <f>F84+F106</f>
        <v>444492186097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168325679815</v>
      </c>
      <c r="F84" s="20">
        <f>F85+F88+F89+F90+F91+F92+F93+F94+F95+F97+F98+F99+F100+F101+F102</f>
        <v>216860255485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57669872279</v>
      </c>
      <c r="F85" s="21">
        <v>102910546563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1776517454</v>
      </c>
      <c r="F88" s="21">
        <v>1839714858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12666686111</v>
      </c>
      <c r="F89" s="21">
        <v>13294379836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30678016224</v>
      </c>
      <c r="F90" s="21">
        <v>63471191526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5080821874</v>
      </c>
      <c r="F91" s="21">
        <v>1798815751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27962396793</v>
      </c>
      <c r="F95" s="21">
        <v>7293395395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25986489771</v>
      </c>
      <c r="F97" s="21">
        <v>24385123552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6504879309</v>
      </c>
      <c r="F99" s="21">
        <v>1867088004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274424278171</v>
      </c>
      <c r="F106" s="20">
        <f>SUM(F107:F119)</f>
        <v>227631930612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274424278171</v>
      </c>
      <c r="F114" s="21">
        <v>227631930612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557627469920</v>
      </c>
      <c r="F120" s="20">
        <f>F121+F139</f>
        <v>568481975342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557627469920</v>
      </c>
      <c r="F121" s="20">
        <f>F122+F125+F126+F127+F128+F129+F130+F131+F132+F133+F134+F137+F138</f>
        <v>568481975342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402951789959</v>
      </c>
      <c r="F122" s="20">
        <f>F123+F124</f>
        <v>402951789959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397613389959</v>
      </c>
      <c r="F123" s="21">
        <v>397613389959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>
        <v>5338400000</v>
      </c>
      <c r="F124" s="21">
        <v>5338400000</v>
      </c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>
        <v>105364150434</v>
      </c>
      <c r="F127" s="21">
        <v>105364150434</v>
      </c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33223241712</v>
      </c>
      <c r="F131" s="21">
        <v>20237297104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16088287815</v>
      </c>
      <c r="F134" s="20">
        <f>F135+F136</f>
        <v>39928737845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/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16088287815</v>
      </c>
      <c r="F136" s="21">
        <v>39928737845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1000377427906</v>
      </c>
      <c r="F147" s="20">
        <f>F83+F120</f>
        <v>1012974161439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F33" sqref="F33"/>
    </sheetView>
  </sheetViews>
  <sheetFormatPr defaultColWidth="36.57421875" defaultRowHeight="12"/>
  <cols>
    <col min="1" max="1" width="42.00390625" style="0" hidden="1" customWidth="1"/>
    <col min="2" max="2" width="48.7109375" style="0" customWidth="1"/>
    <col min="3" max="3" width="19.28125" style="0" hidden="1" customWidth="1"/>
    <col min="4" max="4" width="23.140625" style="0" hidden="1" customWidth="1"/>
    <col min="5" max="5" width="19.57421875" style="27" customWidth="1"/>
    <col min="6" max="6" width="25.57421875" style="27" customWidth="1"/>
    <col min="7" max="8" width="36.57421875" style="27" customWidth="1"/>
  </cols>
  <sheetData>
    <row r="1" spans="1:8" ht="65.25" customHeight="1">
      <c r="A1" s="33" t="s">
        <v>499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>
      <c r="A3" s="35" t="s">
        <v>496</v>
      </c>
      <c r="B3" s="35"/>
      <c r="C3" s="35"/>
      <c r="D3" s="35"/>
      <c r="E3" s="35"/>
      <c r="F3"/>
      <c r="G3"/>
      <c r="H3"/>
    </row>
    <row r="4" spans="1:8" ht="15.75">
      <c r="A4" s="36" t="s">
        <v>498</v>
      </c>
      <c r="B4" s="36"/>
      <c r="C4" s="36"/>
      <c r="D4" s="36"/>
      <c r="E4" s="36"/>
      <c r="F4"/>
      <c r="G4"/>
      <c r="H4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140043663268</v>
      </c>
      <c r="F9" s="21">
        <v>261467321715</v>
      </c>
      <c r="G9" s="21">
        <v>126427279423</v>
      </c>
      <c r="H9" s="21">
        <v>252854558846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140043663268</v>
      </c>
      <c r="F11" s="20">
        <f>F9-F10</f>
        <v>261467321715</v>
      </c>
      <c r="G11" s="20">
        <f>G9-G10</f>
        <v>126427279423</v>
      </c>
      <c r="H11" s="20">
        <f>H9-H10</f>
        <v>252854558846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124767286225</v>
      </c>
      <c r="F12" s="21">
        <v>211168221269</v>
      </c>
      <c r="G12" s="21">
        <v>104672723812</v>
      </c>
      <c r="H12" s="21">
        <v>209345447623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15276377043</v>
      </c>
      <c r="F13" s="20">
        <f>F11-F12</f>
        <v>50299100446</v>
      </c>
      <c r="G13" s="20">
        <f>G11-G12</f>
        <v>21754555611</v>
      </c>
      <c r="H13" s="20">
        <f>H11-H12</f>
        <v>43509111223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12872519</v>
      </c>
      <c r="F14" s="21">
        <v>27700726</v>
      </c>
      <c r="G14" s="21">
        <v>524558615</v>
      </c>
      <c r="H14" s="21">
        <v>1049117229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6249093614</v>
      </c>
      <c r="F15" s="21">
        <v>11154432262</v>
      </c>
      <c r="G15" s="21">
        <v>7302047601</v>
      </c>
      <c r="H15" s="21">
        <v>14604095203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6249093614</v>
      </c>
      <c r="F16" s="21">
        <v>11154432262</v>
      </c>
      <c r="G16" s="21">
        <v>7302047601</v>
      </c>
      <c r="H16" s="21">
        <v>14604095203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163318643</v>
      </c>
      <c r="F18" s="21">
        <v>299304284</v>
      </c>
      <c r="G18" s="21">
        <v>101377765</v>
      </c>
      <c r="H18" s="21">
        <v>201755529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2570149242</v>
      </c>
      <c r="F19" s="21">
        <v>22758045716</v>
      </c>
      <c r="G19" s="21">
        <v>7909077788</v>
      </c>
      <c r="H19" s="21">
        <v>15818155576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6306688063</v>
      </c>
      <c r="F20" s="20">
        <f>F13+F14-F15+F17-F18-F19</f>
        <v>16115018910</v>
      </c>
      <c r="G20" s="20">
        <f>G13+G14-G15+G17-G18-G19</f>
        <v>6966611072</v>
      </c>
      <c r="H20" s="20">
        <f>H13+H14-H15+H17-H18-H19</f>
        <v>13934222144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4444865274</v>
      </c>
      <c r="F21" s="21">
        <v>4458501639</v>
      </c>
      <c r="G21" s="21">
        <v>7272728</v>
      </c>
      <c r="H21" s="21">
        <v>14545456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325893871</v>
      </c>
      <c r="F22" s="21">
        <v>326357460</v>
      </c>
      <c r="G22" s="21">
        <v>170269345</v>
      </c>
      <c r="H22" s="21">
        <v>340538690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4118971403</v>
      </c>
      <c r="F23" s="20">
        <f>F21-F22</f>
        <v>4132144179</v>
      </c>
      <c r="G23" s="20">
        <f>G21-G22</f>
        <v>-162996617</v>
      </c>
      <c r="H23" s="20">
        <f>H21-H22</f>
        <v>-325993234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10425659466</v>
      </c>
      <c r="F24" s="20">
        <f>F20+F23</f>
        <v>20247163089</v>
      </c>
      <c r="G24" s="20">
        <f>G20+G23</f>
        <v>6803614455</v>
      </c>
      <c r="H24" s="20">
        <f>H20+H23</f>
        <v>13608228910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2194574549</v>
      </c>
      <c r="F25" s="21">
        <v>4158875274</v>
      </c>
      <c r="G25" s="21">
        <v>1360722891</v>
      </c>
      <c r="H25" s="21">
        <v>2721445782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8231084917</v>
      </c>
      <c r="F27" s="20">
        <f>F24-F25-F26</f>
        <v>16088287815</v>
      </c>
      <c r="G27" s="20">
        <f>G24-G25-G26</f>
        <v>5442891564</v>
      </c>
      <c r="H27" s="20">
        <f>H24-H25-H26</f>
        <v>10886783128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37</v>
      </c>
      <c r="F30" s="21">
        <v>47</v>
      </c>
      <c r="G30" s="21">
        <v>86</v>
      </c>
      <c r="H30" s="21">
        <v>73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3:E3"/>
    <mergeCell ref="A4:E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2018-08-01T03:06:25Z</dcterms:modified>
  <cp:category/>
  <cp:version/>
  <cp:contentType/>
  <cp:contentStatus/>
</cp:coreProperties>
</file>